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PL IIA PHAN KY" sheetId="2" r:id="rId1"/>
    <sheet name="Sheet3" sheetId="3" r:id="rId2"/>
  </sheets>
  <calcPr calcId="145621"/>
</workbook>
</file>

<file path=xl/calcChain.xml><?xml version="1.0" encoding="utf-8"?>
<calcChain xmlns="http://schemas.openxmlformats.org/spreadsheetml/2006/main">
  <c r="E8" i="2"/>
  <c r="D8"/>
  <c r="D7"/>
  <c r="D13"/>
  <c r="D14"/>
  <c r="D15"/>
  <c r="D16"/>
  <c r="D17"/>
  <c r="D18"/>
  <c r="D19"/>
  <c r="D20"/>
  <c r="D21"/>
  <c r="D22"/>
  <c r="D23"/>
  <c r="D24"/>
  <c r="D25"/>
  <c r="D26"/>
  <c r="D27"/>
  <c r="D28"/>
  <c r="D29"/>
  <c r="D12"/>
  <c r="L10"/>
  <c r="L9"/>
  <c r="J10"/>
  <c r="J9"/>
  <c r="H10"/>
  <c r="H9"/>
  <c r="F10"/>
  <c r="F9"/>
  <c r="J8"/>
  <c r="H8"/>
  <c r="L8"/>
  <c r="F29"/>
  <c r="F28"/>
  <c r="F27"/>
  <c r="F26"/>
  <c r="F25"/>
  <c r="F24"/>
  <c r="F23"/>
  <c r="F22"/>
  <c r="F21"/>
  <c r="F20"/>
  <c r="F19"/>
  <c r="F18"/>
  <c r="F17"/>
  <c r="F16"/>
  <c r="F15"/>
  <c r="F14"/>
  <c r="F13"/>
  <c r="F12"/>
  <c r="F8"/>
  <c r="F7"/>
  <c r="L29"/>
  <c r="J29"/>
  <c r="H29"/>
  <c r="L28"/>
  <c r="J28"/>
  <c r="H28"/>
  <c r="L27"/>
  <c r="J27"/>
  <c r="H27"/>
  <c r="L26"/>
  <c r="J26"/>
  <c r="H26"/>
  <c r="L25"/>
  <c r="J25"/>
  <c r="H25"/>
  <c r="L24"/>
  <c r="J24"/>
  <c r="H24"/>
  <c r="L23"/>
  <c r="J23"/>
  <c r="H23"/>
  <c r="L22"/>
  <c r="J22"/>
  <c r="H22"/>
  <c r="L21"/>
  <c r="J21"/>
  <c r="H21"/>
  <c r="L20"/>
  <c r="J20"/>
  <c r="H20"/>
  <c r="L19"/>
  <c r="J19"/>
  <c r="H19"/>
  <c r="L18"/>
  <c r="J18"/>
  <c r="H18"/>
  <c r="L17"/>
  <c r="J17"/>
  <c r="H17"/>
  <c r="L16"/>
  <c r="J16"/>
  <c r="H16"/>
  <c r="L15"/>
  <c r="J15"/>
  <c r="H15"/>
  <c r="L14"/>
  <c r="J14"/>
  <c r="H14"/>
  <c r="L13"/>
  <c r="J13"/>
  <c r="H13"/>
  <c r="L12"/>
  <c r="J12"/>
  <c r="H12"/>
  <c r="L7"/>
  <c r="J7"/>
  <c r="H7"/>
  <c r="F11"/>
  <c r="H31"/>
  <c r="L11"/>
  <c r="L30"/>
  <c r="H11"/>
  <c r="H30"/>
  <c r="J11"/>
  <c r="J30"/>
</calcChain>
</file>

<file path=xl/sharedStrings.xml><?xml version="1.0" encoding="utf-8"?>
<sst xmlns="http://schemas.openxmlformats.org/spreadsheetml/2006/main" count="66" uniqueCount="43">
  <si>
    <t>STT</t>
  </si>
  <si>
    <t>Thành tiền</t>
  </si>
  <si>
    <t>Công tác thực hiện</t>
  </si>
  <si>
    <t xml:space="preserve">Đơn vị tính </t>
  </si>
  <si>
    <t>Số lượng</t>
  </si>
  <si>
    <t>Đơn giá</t>
  </si>
  <si>
    <t>I</t>
  </si>
  <si>
    <t>Lớp</t>
  </si>
  <si>
    <t>II</t>
  </si>
  <si>
    <t>Đai cứu hộ</t>
  </si>
  <si>
    <t>Chiếc</t>
  </si>
  <si>
    <t>Cuộn</t>
  </si>
  <si>
    <t>Lần</t>
  </si>
  <si>
    <t>III</t>
  </si>
  <si>
    <t>Kinh phí phục vụ tuyên truyền hàng năm</t>
  </si>
  <si>
    <t>Đơn vị: Đồng</t>
  </si>
  <si>
    <t>Ampe kìm đo dòng điện</t>
  </si>
  <si>
    <t>Thiết bị đo điện trở đất</t>
  </si>
  <si>
    <t>Thiết bị đo nhiệt độ từ xa</t>
  </si>
  <si>
    <t>Đèn pin chuyên dụng PCCC cầm tay</t>
  </si>
  <si>
    <t>Đèn pin chuyên dụng PCCC gán mũ</t>
  </si>
  <si>
    <t xml:space="preserve">Phao bè cứu sinh tự thổi A6 </t>
  </si>
  <si>
    <t>Cuộn dây cứu người chuyên dùng</t>
  </si>
  <si>
    <t>Túi đựng xác</t>
  </si>
  <si>
    <t>Vòng cứu sinh nổi cứu nạn, cứu hộ</t>
  </si>
  <si>
    <t>Dây cứu hộ dưới nước chuyên dùng</t>
  </si>
  <si>
    <t>Áo phao cứu nạn, cứu hộ chuyên dùng</t>
  </si>
  <si>
    <t>Hộp thuốc cấp cứu y tế PCCC</t>
  </si>
  <si>
    <t>Thiết bị hãm dây cứu nạn, cứu hộ</t>
  </si>
  <si>
    <t>Khóa Carabiner cứu nạn, cứu hộ</t>
  </si>
  <si>
    <t xml:space="preserve">Thiết bị đo áp suất nước đầu lăng </t>
  </si>
  <si>
    <t>Kinh phí hỗ trợ tập huấn nghiệp vụ PCCC và CNCH cho lực lượng dân phòng</t>
  </si>
  <si>
    <t>Hộp</t>
  </si>
  <si>
    <t xml:space="preserve">Bình bột chữa cháy MFZ4 </t>
  </si>
  <si>
    <t>Bình khí chữa cháy MT3</t>
  </si>
  <si>
    <t>Tổng phân kỳ</t>
  </si>
  <si>
    <t>Phân kỳ thực hiện giai đoạn 2023 - 2025</t>
  </si>
  <si>
    <t>Kinh phí tổ chức các hoạt động hưởng ứng ngày 4/10 hằng năm</t>
  </si>
  <si>
    <t>Băng zôn, khẩu hiệu, tờ rơi (01 năm/lần)</t>
  </si>
  <si>
    <t>Tổng cộng (I+II+III+IV+V)</t>
  </si>
  <si>
    <t xml:space="preserve">Kinh phí mua sắm trang bị phương tiện PCCC và CNCH trong giai đoạn 2023 - 2025 </t>
  </si>
  <si>
    <t xml:space="preserve">(Kèm theo Đề án Nâng cao năng lực cho lực lượng Cảnh sát phòng cháy, chữa cháy và 
cứu nạn, cứu hộ Công an tỉnh Điện Biên giai đoạn năm 2023 - 2025)
</t>
  </si>
  <si>
    <t>Phụ lục IIA
Phân kỳ thực hiện đề án trong giai đoạn 2023 - 2025 bằng nguồn kinh phí do cấp huyện hỗ trợ</t>
  </si>
</sst>
</file>

<file path=xl/styles.xml><?xml version="1.0" encoding="utf-8"?>
<styleSheet xmlns="http://schemas.openxmlformats.org/spreadsheetml/2006/main">
  <numFmts count="2">
    <numFmt numFmtId="164" formatCode="_(* #,##0.00_);_(* \(#,##0.00\);_(* &quot;-&quot;??_);_(@_)"/>
    <numFmt numFmtId="165" formatCode="_(* #,##0_);_(* \(#,##0\);_(* &quot;-&quot;??_);_(@_)"/>
  </numFmts>
  <fonts count="9">
    <font>
      <sz val="11"/>
      <color theme="1"/>
      <name val="Calibri"/>
      <family val="2"/>
      <scheme val="minor"/>
    </font>
    <font>
      <sz val="11"/>
      <color indexed="8"/>
      <name val="Calibri"/>
      <family val="2"/>
    </font>
    <font>
      <b/>
      <sz val="12"/>
      <color indexed="8"/>
      <name val="Times New Roman"/>
      <family val="1"/>
    </font>
    <font>
      <i/>
      <sz val="12"/>
      <color indexed="8"/>
      <name val="Times New Roman"/>
      <family val="1"/>
    </font>
    <font>
      <b/>
      <sz val="8"/>
      <color indexed="8"/>
      <name val="Times New Roman"/>
      <family val="1"/>
    </font>
    <font>
      <sz val="8"/>
      <color indexed="8"/>
      <name val="Times New Roman"/>
      <family val="1"/>
    </font>
    <font>
      <sz val="8"/>
      <color indexed="8"/>
      <name val="Times New Roman"/>
      <family val="1"/>
    </font>
    <font>
      <i/>
      <sz val="8"/>
      <color indexed="8"/>
      <name val="Times New Roman"/>
      <family val="1"/>
    </font>
    <font>
      <sz val="8"/>
      <name val="Times New Roman"/>
      <family val="1"/>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45">
    <xf numFmtId="0" fontId="0" fillId="0" borderId="0" xfId="0"/>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vertical="center" wrapText="1"/>
    </xf>
    <xf numFmtId="0" fontId="4" fillId="0" borderId="1" xfId="0" applyFont="1" applyBorder="1" applyAlignment="1">
      <alignment vertical="center" wrapText="1"/>
    </xf>
    <xf numFmtId="0" fontId="0" fillId="0" borderId="0" xfId="0" applyAlignment="1">
      <alignment wrapText="1"/>
    </xf>
    <xf numFmtId="0" fontId="7" fillId="0" borderId="0" xfId="0" applyFont="1" applyBorder="1" applyAlignment="1">
      <alignment horizontal="center" vertical="center" wrapText="1"/>
    </xf>
    <xf numFmtId="165" fontId="4" fillId="0" borderId="1" xfId="1" applyNumberFormat="1" applyFont="1" applyBorder="1" applyAlignment="1">
      <alignment horizontal="center" vertical="center" wrapText="1"/>
    </xf>
    <xf numFmtId="165" fontId="4" fillId="0" borderId="3" xfId="0" applyNumberFormat="1" applyFont="1" applyBorder="1" applyAlignment="1">
      <alignment vertical="center" wrapText="1"/>
    </xf>
    <xf numFmtId="165" fontId="4"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165" fontId="5" fillId="0" borderId="1" xfId="0" applyNumberFormat="1" applyFont="1" applyBorder="1" applyAlignment="1">
      <alignment horizontal="center" vertical="center" wrapText="1"/>
    </xf>
    <xf numFmtId="165" fontId="5" fillId="0" borderId="1" xfId="1" applyNumberFormat="1" applyFont="1" applyBorder="1" applyAlignment="1">
      <alignment horizontal="center"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horizontal="center" vertical="center" wrapText="1"/>
    </xf>
    <xf numFmtId="165" fontId="8" fillId="2" borderId="1" xfId="1" applyNumberFormat="1" applyFont="1" applyFill="1" applyBorder="1"/>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165" fontId="5" fillId="0" borderId="1" xfId="1" applyNumberFormat="1" applyFont="1" applyBorder="1"/>
    <xf numFmtId="0" fontId="6" fillId="2" borderId="1" xfId="0" applyFont="1" applyFill="1" applyBorder="1" applyAlignment="1">
      <alignment horizontal="justify" vertical="center" wrapText="1"/>
    </xf>
    <xf numFmtId="0" fontId="5" fillId="2" borderId="1" xfId="0" applyFont="1" applyFill="1" applyBorder="1" applyAlignment="1">
      <alignment horizontal="justify" vertical="center" wrapText="1"/>
    </xf>
    <xf numFmtId="165" fontId="5" fillId="0" borderId="1" xfId="1" applyNumberFormat="1"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xf>
    <xf numFmtId="165" fontId="5" fillId="0" borderId="1" xfId="1" applyNumberFormat="1" applyFont="1" applyBorder="1" applyAlignment="1">
      <alignment horizontal="center" vertical="center"/>
    </xf>
    <xf numFmtId="165" fontId="5" fillId="0" borderId="3" xfId="0" applyNumberFormat="1" applyFont="1" applyBorder="1" applyAlignment="1">
      <alignment vertical="center"/>
    </xf>
    <xf numFmtId="165" fontId="8" fillId="2" borderId="1" xfId="1" applyNumberFormat="1" applyFont="1" applyFill="1" applyBorder="1" applyAlignment="1">
      <alignment horizontal="center" vertical="center" wrapText="1"/>
    </xf>
    <xf numFmtId="165" fontId="5" fillId="0" borderId="1" xfId="1" applyNumberFormat="1" applyFont="1" applyBorder="1" applyAlignment="1">
      <alignment vertical="center" wrapText="1"/>
    </xf>
    <xf numFmtId="165" fontId="8" fillId="2" borderId="1" xfId="1" applyNumberFormat="1" applyFont="1" applyFill="1" applyBorder="1" applyAlignment="1">
      <alignment horizontal="center"/>
    </xf>
    <xf numFmtId="165" fontId="5" fillId="0" borderId="1" xfId="1" applyNumberFormat="1" applyFont="1" applyBorder="1" applyAlignment="1">
      <alignment horizontal="center"/>
    </xf>
    <xf numFmtId="0" fontId="0" fillId="0" borderId="0" xfId="0" applyAlignment="1">
      <alignment horizontal="center" wrapText="1"/>
    </xf>
    <xf numFmtId="0" fontId="4" fillId="0" borderId="1" xfId="0" applyFont="1" applyBorder="1" applyAlignment="1">
      <alignment horizontal="right" vertical="center" wrapText="1"/>
    </xf>
    <xf numFmtId="0" fontId="5" fillId="0" borderId="1" xfId="0" applyFont="1" applyBorder="1" applyAlignment="1">
      <alignment horizontal="right" vertical="center" wrapText="1"/>
    </xf>
    <xf numFmtId="165" fontId="4" fillId="2" borderId="1" xfId="1"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wrapText="1"/>
    </xf>
    <xf numFmtId="165" fontId="4" fillId="0" borderId="2"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165" fontId="4" fillId="0" borderId="3"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top" wrapText="1"/>
    </xf>
    <xf numFmtId="0" fontId="3" fillId="0" borderId="5" xfId="0" applyFont="1" applyBorder="1" applyAlignment="1">
      <alignment horizontal="right" vertical="center" wrapText="1"/>
    </xf>
  </cellXfs>
  <cellStyles count="2">
    <cellStyle name="Comma" xfId="1" builtinId="3"/>
    <cellStyle name="Normal"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zoomScale="115" zoomScaleNormal="115" workbookViewId="0">
      <selection activeCell="B22" sqref="B22"/>
    </sheetView>
  </sheetViews>
  <sheetFormatPr defaultColWidth="8.7109375" defaultRowHeight="15"/>
  <cols>
    <col min="1" max="1" width="4.28515625" style="6" customWidth="1"/>
    <col min="2" max="2" width="30.5703125" style="6" customWidth="1"/>
    <col min="3" max="3" width="8.7109375" style="6"/>
    <col min="4" max="4" width="8.7109375" style="32"/>
    <col min="5" max="5" width="11.42578125" style="6" customWidth="1"/>
    <col min="6" max="6" width="13.42578125" style="6" customWidth="1"/>
    <col min="7" max="7" width="9.42578125" style="6" customWidth="1"/>
    <col min="8" max="8" width="13.5703125" style="6" customWidth="1"/>
    <col min="9" max="9" width="8.7109375" style="6"/>
    <col min="10" max="10" width="11.5703125" style="6" customWidth="1"/>
    <col min="11" max="11" width="8.7109375" style="6"/>
    <col min="12" max="12" width="13.140625" style="6" customWidth="1"/>
    <col min="13" max="13" width="3.5703125" style="6" customWidth="1"/>
    <col min="14" max="14" width="1.85546875" style="6" customWidth="1"/>
    <col min="15" max="16384" width="8.7109375" style="6"/>
  </cols>
  <sheetData>
    <row r="1" spans="1:12" ht="30.75" customHeight="1">
      <c r="A1" s="42" t="s">
        <v>42</v>
      </c>
      <c r="B1" s="42"/>
      <c r="C1" s="42"/>
      <c r="D1" s="42"/>
      <c r="E1" s="42"/>
      <c r="F1" s="42"/>
      <c r="G1" s="42"/>
      <c r="H1" s="42"/>
      <c r="I1" s="42"/>
      <c r="J1" s="42"/>
      <c r="K1" s="42"/>
      <c r="L1" s="42"/>
    </row>
    <row r="2" spans="1:12" ht="30" customHeight="1">
      <c r="A2" s="43" t="s">
        <v>41</v>
      </c>
      <c r="B2" s="43"/>
      <c r="C2" s="43"/>
      <c r="D2" s="43"/>
      <c r="E2" s="43"/>
      <c r="F2" s="43"/>
      <c r="G2" s="43"/>
      <c r="H2" s="43"/>
      <c r="I2" s="43"/>
      <c r="J2" s="43"/>
      <c r="K2" s="43"/>
      <c r="L2" s="43"/>
    </row>
    <row r="3" spans="1:12" ht="15.75">
      <c r="A3" s="7"/>
      <c r="B3" s="7"/>
      <c r="C3" s="7"/>
      <c r="D3" s="7"/>
      <c r="E3" s="7"/>
      <c r="F3" s="44" t="s">
        <v>15</v>
      </c>
      <c r="G3" s="44"/>
      <c r="H3" s="44"/>
      <c r="I3" s="44"/>
      <c r="J3" s="44"/>
      <c r="K3" s="44"/>
      <c r="L3" s="44"/>
    </row>
    <row r="4" spans="1:12">
      <c r="A4" s="36" t="s">
        <v>0</v>
      </c>
      <c r="B4" s="36" t="s">
        <v>2</v>
      </c>
      <c r="C4" s="36" t="s">
        <v>3</v>
      </c>
      <c r="D4" s="36" t="s">
        <v>4</v>
      </c>
      <c r="E4" s="35" t="s">
        <v>5</v>
      </c>
      <c r="F4" s="36" t="s">
        <v>1</v>
      </c>
      <c r="G4" s="37" t="s">
        <v>36</v>
      </c>
      <c r="H4" s="37"/>
      <c r="I4" s="37"/>
      <c r="J4" s="37"/>
      <c r="K4" s="37"/>
      <c r="L4" s="37"/>
    </row>
    <row r="5" spans="1:12">
      <c r="A5" s="36"/>
      <c r="B5" s="36"/>
      <c r="C5" s="36"/>
      <c r="D5" s="36"/>
      <c r="E5" s="35"/>
      <c r="F5" s="36"/>
      <c r="G5" s="37">
        <v>2023</v>
      </c>
      <c r="H5" s="37"/>
      <c r="I5" s="37">
        <v>2024</v>
      </c>
      <c r="J5" s="37"/>
      <c r="K5" s="37">
        <v>2025</v>
      </c>
      <c r="L5" s="37"/>
    </row>
    <row r="6" spans="1:12">
      <c r="A6" s="36"/>
      <c r="B6" s="36"/>
      <c r="C6" s="36"/>
      <c r="D6" s="36"/>
      <c r="E6" s="35"/>
      <c r="F6" s="36"/>
      <c r="G6" s="1" t="s">
        <v>4</v>
      </c>
      <c r="H6" s="1" t="s">
        <v>1</v>
      </c>
      <c r="I6" s="1" t="s">
        <v>4</v>
      </c>
      <c r="J6" s="1" t="s">
        <v>1</v>
      </c>
      <c r="K6" s="1" t="s">
        <v>4</v>
      </c>
      <c r="L6" s="1" t="s">
        <v>1</v>
      </c>
    </row>
    <row r="7" spans="1:12" ht="31.5">
      <c r="A7" s="1" t="s">
        <v>6</v>
      </c>
      <c r="B7" s="2" t="s">
        <v>31</v>
      </c>
      <c r="C7" s="1" t="s">
        <v>7</v>
      </c>
      <c r="D7" s="33">
        <f>G7+I7+K7</f>
        <v>3</v>
      </c>
      <c r="E7" s="8">
        <v>1000000000</v>
      </c>
      <c r="F7" s="9">
        <f>D7*E7</f>
        <v>3000000000</v>
      </c>
      <c r="G7" s="33">
        <v>1</v>
      </c>
      <c r="H7" s="10">
        <f>G7*E7</f>
        <v>1000000000</v>
      </c>
      <c r="I7" s="33">
        <v>1</v>
      </c>
      <c r="J7" s="10">
        <f>I7*E7</f>
        <v>1000000000</v>
      </c>
      <c r="K7" s="33">
        <v>1</v>
      </c>
      <c r="L7" s="10">
        <f>E7</f>
        <v>1000000000</v>
      </c>
    </row>
    <row r="8" spans="1:12" ht="21">
      <c r="A8" s="1" t="s">
        <v>8</v>
      </c>
      <c r="B8" s="3" t="s">
        <v>14</v>
      </c>
      <c r="C8" s="1" t="s">
        <v>12</v>
      </c>
      <c r="D8" s="33">
        <f>G8+I8+K8</f>
        <v>3</v>
      </c>
      <c r="E8" s="8">
        <f>E9+E10</f>
        <v>51000000</v>
      </c>
      <c r="F8" s="9">
        <f>D8*E8</f>
        <v>153000000</v>
      </c>
      <c r="G8" s="33">
        <v>1</v>
      </c>
      <c r="H8" s="10">
        <f>H9+H10</f>
        <v>51000000</v>
      </c>
      <c r="I8" s="33">
        <v>1</v>
      </c>
      <c r="J8" s="10">
        <f>J9+J10</f>
        <v>51000000</v>
      </c>
      <c r="K8" s="33">
        <v>1</v>
      </c>
      <c r="L8" s="10">
        <f>L9+L10</f>
        <v>51000000</v>
      </c>
    </row>
    <row r="9" spans="1:12" ht="22.5">
      <c r="A9" s="24">
        <v>1</v>
      </c>
      <c r="B9" s="25" t="s">
        <v>37</v>
      </c>
      <c r="C9" s="24" t="s">
        <v>12</v>
      </c>
      <c r="D9" s="34">
        <v>3</v>
      </c>
      <c r="E9" s="26">
        <v>36000000</v>
      </c>
      <c r="F9" s="27">
        <f>E9*D9</f>
        <v>108000000</v>
      </c>
      <c r="G9" s="34">
        <v>1</v>
      </c>
      <c r="H9" s="13">
        <f>E9*G9</f>
        <v>36000000</v>
      </c>
      <c r="I9" s="34">
        <v>1</v>
      </c>
      <c r="J9" s="13">
        <f>E9*I9</f>
        <v>36000000</v>
      </c>
      <c r="K9" s="34">
        <v>1</v>
      </c>
      <c r="L9" s="13">
        <f>E9*K9</f>
        <v>36000000</v>
      </c>
    </row>
    <row r="10" spans="1:12">
      <c r="A10" s="24">
        <v>2</v>
      </c>
      <c r="B10" s="25" t="s">
        <v>38</v>
      </c>
      <c r="C10" s="24" t="s">
        <v>12</v>
      </c>
      <c r="D10" s="34">
        <v>3</v>
      </c>
      <c r="E10" s="26">
        <v>15000000</v>
      </c>
      <c r="F10" s="27">
        <f>E10*D10</f>
        <v>45000000</v>
      </c>
      <c r="G10" s="34">
        <v>1</v>
      </c>
      <c r="H10" s="13">
        <f>E10*G10</f>
        <v>15000000</v>
      </c>
      <c r="I10" s="34">
        <v>1</v>
      </c>
      <c r="J10" s="13">
        <f>E10*I10</f>
        <v>15000000</v>
      </c>
      <c r="K10" s="34">
        <v>1</v>
      </c>
      <c r="L10" s="13">
        <f>E10*K10</f>
        <v>15000000</v>
      </c>
    </row>
    <row r="11" spans="1:12" ht="31.5">
      <c r="A11" s="1" t="s">
        <v>13</v>
      </c>
      <c r="B11" s="4" t="s">
        <v>40</v>
      </c>
      <c r="C11" s="5"/>
      <c r="D11" s="1"/>
      <c r="E11" s="5"/>
      <c r="F11" s="10">
        <f>SUM(F12:F29)</f>
        <v>2847000000</v>
      </c>
      <c r="G11" s="1"/>
      <c r="H11" s="10">
        <f>SUM(H12:H29)</f>
        <v>884400000</v>
      </c>
      <c r="I11" s="1"/>
      <c r="J11" s="10">
        <f>SUM(J12:J29)</f>
        <v>903500000</v>
      </c>
      <c r="K11" s="1"/>
      <c r="L11" s="10">
        <f>SUM(L12:L29)</f>
        <v>1059100000</v>
      </c>
    </row>
    <row r="12" spans="1:12">
      <c r="A12" s="11">
        <v>1</v>
      </c>
      <c r="B12" s="15" t="s">
        <v>34</v>
      </c>
      <c r="C12" s="16" t="s">
        <v>10</v>
      </c>
      <c r="D12" s="28">
        <f>G12+I12+K12</f>
        <v>500</v>
      </c>
      <c r="E12" s="17">
        <v>740000</v>
      </c>
      <c r="F12" s="29">
        <f>E12*D12</f>
        <v>370000000</v>
      </c>
      <c r="G12" s="30">
        <v>100</v>
      </c>
      <c r="H12" s="14">
        <f t="shared" ref="H12:H29" si="0">G12*E12</f>
        <v>74000000</v>
      </c>
      <c r="I12" s="30">
        <v>200</v>
      </c>
      <c r="J12" s="14">
        <f t="shared" ref="J12:J29" si="1">I12*E12</f>
        <v>148000000</v>
      </c>
      <c r="K12" s="30">
        <v>200</v>
      </c>
      <c r="L12" s="14">
        <f>E12*K12</f>
        <v>148000000</v>
      </c>
    </row>
    <row r="13" spans="1:12">
      <c r="A13" s="11">
        <v>2</v>
      </c>
      <c r="B13" s="15" t="s">
        <v>33</v>
      </c>
      <c r="C13" s="16" t="s">
        <v>10</v>
      </c>
      <c r="D13" s="28">
        <f t="shared" ref="D13:D29" si="2">G13+I13+K13</f>
        <v>1300</v>
      </c>
      <c r="E13" s="17">
        <v>490000</v>
      </c>
      <c r="F13" s="29">
        <f t="shared" ref="F13:F29" si="3">E13*D13</f>
        <v>637000000</v>
      </c>
      <c r="G13" s="28">
        <v>400</v>
      </c>
      <c r="H13" s="14">
        <f t="shared" si="0"/>
        <v>196000000</v>
      </c>
      <c r="I13" s="30">
        <v>400</v>
      </c>
      <c r="J13" s="14">
        <f t="shared" si="1"/>
        <v>196000000</v>
      </c>
      <c r="K13" s="30">
        <v>500</v>
      </c>
      <c r="L13" s="14">
        <f>E13*K13</f>
        <v>245000000</v>
      </c>
    </row>
    <row r="14" spans="1:12">
      <c r="A14" s="11">
        <v>3</v>
      </c>
      <c r="B14" s="18" t="s">
        <v>9</v>
      </c>
      <c r="C14" s="19" t="s">
        <v>10</v>
      </c>
      <c r="D14" s="28">
        <f t="shared" si="2"/>
        <v>20</v>
      </c>
      <c r="E14" s="20">
        <v>8500000</v>
      </c>
      <c r="F14" s="29">
        <f t="shared" si="3"/>
        <v>170000000</v>
      </c>
      <c r="G14" s="14">
        <v>6</v>
      </c>
      <c r="H14" s="14">
        <f t="shared" si="0"/>
        <v>51000000</v>
      </c>
      <c r="I14" s="31">
        <v>7</v>
      </c>
      <c r="J14" s="14">
        <f t="shared" si="1"/>
        <v>59500000</v>
      </c>
      <c r="K14" s="31">
        <v>7</v>
      </c>
      <c r="L14" s="14">
        <f t="shared" ref="L14:L29" si="4">E14*K14</f>
        <v>59500000</v>
      </c>
    </row>
    <row r="15" spans="1:12">
      <c r="A15" s="11">
        <v>4</v>
      </c>
      <c r="B15" s="18" t="s">
        <v>16</v>
      </c>
      <c r="C15" s="19" t="s">
        <v>10</v>
      </c>
      <c r="D15" s="28">
        <f t="shared" si="2"/>
        <v>10</v>
      </c>
      <c r="E15" s="20">
        <v>5500000</v>
      </c>
      <c r="F15" s="29">
        <f t="shared" si="3"/>
        <v>55000000</v>
      </c>
      <c r="G15" s="14">
        <v>3</v>
      </c>
      <c r="H15" s="14">
        <f t="shared" si="0"/>
        <v>16500000</v>
      </c>
      <c r="I15" s="31">
        <v>3</v>
      </c>
      <c r="J15" s="14">
        <f t="shared" si="1"/>
        <v>16500000</v>
      </c>
      <c r="K15" s="31">
        <v>4</v>
      </c>
      <c r="L15" s="14">
        <f t="shared" si="4"/>
        <v>22000000</v>
      </c>
    </row>
    <row r="16" spans="1:12">
      <c r="A16" s="11">
        <v>5</v>
      </c>
      <c r="B16" s="18" t="s">
        <v>17</v>
      </c>
      <c r="C16" s="19" t="s">
        <v>10</v>
      </c>
      <c r="D16" s="28">
        <f t="shared" si="2"/>
        <v>10</v>
      </c>
      <c r="E16" s="20">
        <v>9600000</v>
      </c>
      <c r="F16" s="29">
        <f t="shared" si="3"/>
        <v>96000000</v>
      </c>
      <c r="G16" s="14">
        <v>3</v>
      </c>
      <c r="H16" s="14">
        <f t="shared" si="0"/>
        <v>28800000</v>
      </c>
      <c r="I16" s="31">
        <v>3</v>
      </c>
      <c r="J16" s="14">
        <f t="shared" si="1"/>
        <v>28800000</v>
      </c>
      <c r="K16" s="31">
        <v>4</v>
      </c>
      <c r="L16" s="14">
        <f t="shared" si="4"/>
        <v>38400000</v>
      </c>
    </row>
    <row r="17" spans="1:12">
      <c r="A17" s="11">
        <v>6</v>
      </c>
      <c r="B17" s="21" t="s">
        <v>18</v>
      </c>
      <c r="C17" s="19" t="s">
        <v>10</v>
      </c>
      <c r="D17" s="28">
        <f t="shared" si="2"/>
        <v>10</v>
      </c>
      <c r="E17" s="20">
        <v>6500000</v>
      </c>
      <c r="F17" s="29">
        <f t="shared" si="3"/>
        <v>65000000</v>
      </c>
      <c r="G17" s="14">
        <v>3</v>
      </c>
      <c r="H17" s="14">
        <f t="shared" si="0"/>
        <v>19500000</v>
      </c>
      <c r="I17" s="31">
        <v>3</v>
      </c>
      <c r="J17" s="14">
        <f t="shared" si="1"/>
        <v>19500000</v>
      </c>
      <c r="K17" s="31">
        <v>4</v>
      </c>
      <c r="L17" s="14">
        <f t="shared" si="4"/>
        <v>26000000</v>
      </c>
    </row>
    <row r="18" spans="1:12">
      <c r="A18" s="11">
        <v>7</v>
      </c>
      <c r="B18" s="21" t="s">
        <v>19</v>
      </c>
      <c r="C18" s="19" t="s">
        <v>10</v>
      </c>
      <c r="D18" s="28">
        <f t="shared" si="2"/>
        <v>20</v>
      </c>
      <c r="E18" s="20">
        <v>6000000</v>
      </c>
      <c r="F18" s="29">
        <f t="shared" si="3"/>
        <v>120000000</v>
      </c>
      <c r="G18" s="14">
        <v>10</v>
      </c>
      <c r="H18" s="14">
        <f t="shared" si="0"/>
        <v>60000000</v>
      </c>
      <c r="I18" s="31">
        <v>5</v>
      </c>
      <c r="J18" s="14">
        <f t="shared" si="1"/>
        <v>30000000</v>
      </c>
      <c r="K18" s="31">
        <v>5</v>
      </c>
      <c r="L18" s="14">
        <f t="shared" si="4"/>
        <v>30000000</v>
      </c>
    </row>
    <row r="19" spans="1:12">
      <c r="A19" s="11">
        <v>8</v>
      </c>
      <c r="B19" s="22" t="s">
        <v>20</v>
      </c>
      <c r="C19" s="12" t="s">
        <v>10</v>
      </c>
      <c r="D19" s="28">
        <f t="shared" si="2"/>
        <v>20</v>
      </c>
      <c r="E19" s="23">
        <v>9600000</v>
      </c>
      <c r="F19" s="29">
        <f t="shared" si="3"/>
        <v>192000000</v>
      </c>
      <c r="G19" s="14">
        <v>10</v>
      </c>
      <c r="H19" s="14">
        <f t="shared" si="0"/>
        <v>96000000</v>
      </c>
      <c r="I19" s="31">
        <v>5</v>
      </c>
      <c r="J19" s="14">
        <f t="shared" si="1"/>
        <v>48000000</v>
      </c>
      <c r="K19" s="31">
        <v>5</v>
      </c>
      <c r="L19" s="14">
        <f t="shared" si="4"/>
        <v>48000000</v>
      </c>
    </row>
    <row r="20" spans="1:12">
      <c r="A20" s="11">
        <v>9</v>
      </c>
      <c r="B20" s="21" t="s">
        <v>21</v>
      </c>
      <c r="C20" s="19" t="s">
        <v>10</v>
      </c>
      <c r="D20" s="28">
        <f t="shared" si="2"/>
        <v>10</v>
      </c>
      <c r="E20" s="20">
        <v>65000000</v>
      </c>
      <c r="F20" s="29">
        <f t="shared" si="3"/>
        <v>650000000</v>
      </c>
      <c r="G20" s="14">
        <v>3</v>
      </c>
      <c r="H20" s="14">
        <f t="shared" si="0"/>
        <v>195000000</v>
      </c>
      <c r="I20" s="31">
        <v>3</v>
      </c>
      <c r="J20" s="14">
        <f t="shared" si="1"/>
        <v>195000000</v>
      </c>
      <c r="K20" s="31">
        <v>4</v>
      </c>
      <c r="L20" s="14">
        <f t="shared" si="4"/>
        <v>260000000</v>
      </c>
    </row>
    <row r="21" spans="1:12">
      <c r="A21" s="11">
        <v>10</v>
      </c>
      <c r="B21" s="21" t="s">
        <v>22</v>
      </c>
      <c r="C21" s="19" t="s">
        <v>11</v>
      </c>
      <c r="D21" s="28">
        <f t="shared" si="2"/>
        <v>20</v>
      </c>
      <c r="E21" s="20">
        <v>1350000</v>
      </c>
      <c r="F21" s="29">
        <f t="shared" si="3"/>
        <v>27000000</v>
      </c>
      <c r="G21" s="14">
        <v>6</v>
      </c>
      <c r="H21" s="14">
        <f t="shared" si="0"/>
        <v>8100000</v>
      </c>
      <c r="I21" s="31">
        <v>7</v>
      </c>
      <c r="J21" s="14">
        <f t="shared" si="1"/>
        <v>9450000</v>
      </c>
      <c r="K21" s="31">
        <v>7</v>
      </c>
      <c r="L21" s="14">
        <f t="shared" si="4"/>
        <v>9450000</v>
      </c>
    </row>
    <row r="22" spans="1:12">
      <c r="A22" s="11">
        <v>11</v>
      </c>
      <c r="B22" s="21" t="s">
        <v>23</v>
      </c>
      <c r="C22" s="19" t="s">
        <v>10</v>
      </c>
      <c r="D22" s="28">
        <f t="shared" si="2"/>
        <v>20</v>
      </c>
      <c r="E22" s="20">
        <v>250000</v>
      </c>
      <c r="F22" s="29">
        <f t="shared" si="3"/>
        <v>5000000</v>
      </c>
      <c r="G22" s="14">
        <v>6</v>
      </c>
      <c r="H22" s="14">
        <f t="shared" si="0"/>
        <v>1500000</v>
      </c>
      <c r="I22" s="31">
        <v>7</v>
      </c>
      <c r="J22" s="14">
        <f t="shared" si="1"/>
        <v>1750000</v>
      </c>
      <c r="K22" s="31">
        <v>7</v>
      </c>
      <c r="L22" s="14">
        <f t="shared" si="4"/>
        <v>1750000</v>
      </c>
    </row>
    <row r="23" spans="1:12">
      <c r="A23" s="11">
        <v>12</v>
      </c>
      <c r="B23" s="21" t="s">
        <v>24</v>
      </c>
      <c r="C23" s="19" t="s">
        <v>10</v>
      </c>
      <c r="D23" s="28">
        <f t="shared" si="2"/>
        <v>20</v>
      </c>
      <c r="E23" s="20">
        <v>150000</v>
      </c>
      <c r="F23" s="29">
        <f t="shared" si="3"/>
        <v>3000000</v>
      </c>
      <c r="G23" s="14">
        <v>6</v>
      </c>
      <c r="H23" s="14">
        <f t="shared" si="0"/>
        <v>900000</v>
      </c>
      <c r="I23" s="31">
        <v>7</v>
      </c>
      <c r="J23" s="14">
        <f t="shared" si="1"/>
        <v>1050000</v>
      </c>
      <c r="K23" s="31">
        <v>7</v>
      </c>
      <c r="L23" s="14">
        <f t="shared" si="4"/>
        <v>1050000</v>
      </c>
    </row>
    <row r="24" spans="1:12">
      <c r="A24" s="11">
        <v>13</v>
      </c>
      <c r="B24" s="21" t="s">
        <v>25</v>
      </c>
      <c r="C24" s="19" t="s">
        <v>11</v>
      </c>
      <c r="D24" s="28">
        <f t="shared" si="2"/>
        <v>20</v>
      </c>
      <c r="E24" s="20">
        <v>450000</v>
      </c>
      <c r="F24" s="29">
        <f t="shared" si="3"/>
        <v>9000000</v>
      </c>
      <c r="G24" s="14">
        <v>6</v>
      </c>
      <c r="H24" s="14">
        <f t="shared" si="0"/>
        <v>2700000</v>
      </c>
      <c r="I24" s="31">
        <v>7</v>
      </c>
      <c r="J24" s="14">
        <f t="shared" si="1"/>
        <v>3150000</v>
      </c>
      <c r="K24" s="31">
        <v>7</v>
      </c>
      <c r="L24" s="14">
        <f t="shared" si="4"/>
        <v>3150000</v>
      </c>
    </row>
    <row r="25" spans="1:12">
      <c r="A25" s="11">
        <v>14</v>
      </c>
      <c r="B25" s="21" t="s">
        <v>26</v>
      </c>
      <c r="C25" s="19" t="s">
        <v>10</v>
      </c>
      <c r="D25" s="28">
        <f t="shared" si="2"/>
        <v>20</v>
      </c>
      <c r="E25" s="20">
        <v>150000</v>
      </c>
      <c r="F25" s="29">
        <f t="shared" si="3"/>
        <v>3000000</v>
      </c>
      <c r="G25" s="14">
        <v>6</v>
      </c>
      <c r="H25" s="14">
        <f t="shared" si="0"/>
        <v>900000</v>
      </c>
      <c r="I25" s="31">
        <v>7</v>
      </c>
      <c r="J25" s="14">
        <f t="shared" si="1"/>
        <v>1050000</v>
      </c>
      <c r="K25" s="31">
        <v>7</v>
      </c>
      <c r="L25" s="14">
        <f t="shared" si="4"/>
        <v>1050000</v>
      </c>
    </row>
    <row r="26" spans="1:12">
      <c r="A26" s="11">
        <v>15</v>
      </c>
      <c r="B26" s="21" t="s">
        <v>27</v>
      </c>
      <c r="C26" s="19" t="s">
        <v>32</v>
      </c>
      <c r="D26" s="28">
        <f t="shared" si="2"/>
        <v>20</v>
      </c>
      <c r="E26" s="20">
        <v>750000</v>
      </c>
      <c r="F26" s="29">
        <f t="shared" si="3"/>
        <v>15000000</v>
      </c>
      <c r="G26" s="14">
        <v>6</v>
      </c>
      <c r="H26" s="14">
        <f t="shared" si="0"/>
        <v>4500000</v>
      </c>
      <c r="I26" s="31">
        <v>7</v>
      </c>
      <c r="J26" s="14">
        <f t="shared" si="1"/>
        <v>5250000</v>
      </c>
      <c r="K26" s="31">
        <v>7</v>
      </c>
      <c r="L26" s="14">
        <f t="shared" si="4"/>
        <v>5250000</v>
      </c>
    </row>
    <row r="27" spans="1:12">
      <c r="A27" s="11">
        <v>16</v>
      </c>
      <c r="B27" s="21" t="s">
        <v>28</v>
      </c>
      <c r="C27" s="19" t="s">
        <v>10</v>
      </c>
      <c r="D27" s="28">
        <f t="shared" si="2"/>
        <v>20</v>
      </c>
      <c r="E27" s="20">
        <v>9500000</v>
      </c>
      <c r="F27" s="29">
        <f t="shared" si="3"/>
        <v>190000000</v>
      </c>
      <c r="G27" s="14">
        <v>6</v>
      </c>
      <c r="H27" s="14">
        <f t="shared" si="0"/>
        <v>57000000</v>
      </c>
      <c r="I27" s="31">
        <v>7</v>
      </c>
      <c r="J27" s="14">
        <f t="shared" si="1"/>
        <v>66500000</v>
      </c>
      <c r="K27" s="31">
        <v>7</v>
      </c>
      <c r="L27" s="14">
        <f t="shared" si="4"/>
        <v>66500000</v>
      </c>
    </row>
    <row r="28" spans="1:12">
      <c r="A28" s="11">
        <v>17</v>
      </c>
      <c r="B28" s="21" t="s">
        <v>29</v>
      </c>
      <c r="C28" s="19" t="s">
        <v>10</v>
      </c>
      <c r="D28" s="28">
        <f t="shared" si="2"/>
        <v>20</v>
      </c>
      <c r="E28" s="20">
        <v>2000000</v>
      </c>
      <c r="F28" s="29">
        <f t="shared" si="3"/>
        <v>40000000</v>
      </c>
      <c r="G28" s="14">
        <v>6</v>
      </c>
      <c r="H28" s="14">
        <f t="shared" si="0"/>
        <v>12000000</v>
      </c>
      <c r="I28" s="31">
        <v>7</v>
      </c>
      <c r="J28" s="14">
        <f t="shared" si="1"/>
        <v>14000000</v>
      </c>
      <c r="K28" s="31">
        <v>7</v>
      </c>
      <c r="L28" s="14">
        <f t="shared" si="4"/>
        <v>14000000</v>
      </c>
    </row>
    <row r="29" spans="1:12">
      <c r="A29" s="11">
        <v>18</v>
      </c>
      <c r="B29" s="21" t="s">
        <v>30</v>
      </c>
      <c r="C29" s="19" t="s">
        <v>10</v>
      </c>
      <c r="D29" s="28">
        <f t="shared" si="2"/>
        <v>10</v>
      </c>
      <c r="E29" s="20">
        <v>20000000</v>
      </c>
      <c r="F29" s="29">
        <f t="shared" si="3"/>
        <v>200000000</v>
      </c>
      <c r="G29" s="14">
        <v>3</v>
      </c>
      <c r="H29" s="14">
        <f t="shared" si="0"/>
        <v>60000000</v>
      </c>
      <c r="I29" s="31">
        <v>3</v>
      </c>
      <c r="J29" s="14">
        <f t="shared" si="1"/>
        <v>60000000</v>
      </c>
      <c r="K29" s="31">
        <v>4</v>
      </c>
      <c r="L29" s="14">
        <f t="shared" si="4"/>
        <v>80000000</v>
      </c>
    </row>
    <row r="30" spans="1:12">
      <c r="A30" s="37" t="s">
        <v>35</v>
      </c>
      <c r="B30" s="37"/>
      <c r="C30" s="37"/>
      <c r="D30" s="37"/>
      <c r="E30" s="37"/>
      <c r="F30" s="37"/>
      <c r="G30" s="37"/>
      <c r="H30" s="10">
        <f>H7+H8+H11</f>
        <v>1935400000</v>
      </c>
      <c r="I30" s="1"/>
      <c r="J30" s="10">
        <f>J11+J8+J7</f>
        <v>1954500000</v>
      </c>
      <c r="K30" s="1"/>
      <c r="L30" s="10">
        <f>L11+L8+L7</f>
        <v>2110100000</v>
      </c>
    </row>
    <row r="31" spans="1:12" ht="14.45" customHeight="1">
      <c r="A31" s="38" t="s">
        <v>39</v>
      </c>
      <c r="B31" s="38"/>
      <c r="C31" s="38"/>
      <c r="D31" s="38"/>
      <c r="E31" s="38"/>
      <c r="F31" s="38"/>
      <c r="G31" s="38"/>
      <c r="H31" s="39">
        <f>F11+F8+F7</f>
        <v>6000000000</v>
      </c>
      <c r="I31" s="40"/>
      <c r="J31" s="40"/>
      <c r="K31" s="40"/>
      <c r="L31" s="41"/>
    </row>
  </sheetData>
  <mergeCells count="16">
    <mergeCell ref="A30:G30"/>
    <mergeCell ref="A31:G31"/>
    <mergeCell ref="H31:L31"/>
    <mergeCell ref="A1:L1"/>
    <mergeCell ref="A2:L2"/>
    <mergeCell ref="F3:L3"/>
    <mergeCell ref="A4:A6"/>
    <mergeCell ref="B4:B6"/>
    <mergeCell ref="C4:C6"/>
    <mergeCell ref="D4:D6"/>
    <mergeCell ref="E4:E6"/>
    <mergeCell ref="F4:F6"/>
    <mergeCell ref="G4:L4"/>
    <mergeCell ref="G5:H5"/>
    <mergeCell ref="I5:J5"/>
    <mergeCell ref="K5:L5"/>
  </mergeCells>
  <phoneticPr fontId="0" type="noConversion"/>
  <pageMargins left="0.7" right="0.7" top="0.75" bottom="0.75" header="0.3" footer="0.3"/>
  <pageSetup paperSize="9" scale="92" fitToHeight="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 IIA PHAN KY</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2023-07-12T01:22:18Z</dcterms:modified>
</cp:coreProperties>
</file>